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231"/>
  <workbookPr filterPrivacy="1"/>
  <xr:revisionPtr revIDLastSave="0" documentId="13_ncr:1_{7B6E8244-18C9-49F0-8783-A71D34DD3C77}" xr6:coauthVersionLast="40" xr6:coauthVersionMax="40" xr10:uidLastSave="{00000000-0000-0000-0000-000000000000}"/>
  <bookViews>
    <workbookView xWindow="10800" yWindow="17100" windowWidth="15045" windowHeight="14700" xr2:uid="{00000000-000D-0000-FFFF-FFFF00000000}"/>
  </bookViews>
  <sheets>
    <sheet name="UFF Buydown Calculato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3" i="1" l="1"/>
  <c r="E18" i="1"/>
  <c r="E13" i="1"/>
  <c r="C23" i="1"/>
  <c r="C18" i="1"/>
  <c r="C13" i="1"/>
  <c r="A24" i="1"/>
  <c r="G20" i="1" l="1"/>
  <c r="G15" i="1"/>
  <c r="E20" i="1"/>
  <c r="E15" i="1"/>
  <c r="E25" i="1"/>
  <c r="C30" i="1"/>
  <c r="C25" i="1"/>
  <c r="C20" i="1"/>
  <c r="C15" i="1"/>
  <c r="E23" i="1"/>
  <c r="E9" i="1" l="1"/>
  <c r="E10" i="1" s="1"/>
  <c r="C28" i="1"/>
  <c r="C9" i="1"/>
  <c r="C10" i="1" s="1"/>
  <c r="G18" i="1"/>
  <c r="G9" i="1"/>
  <c r="G10" i="1" s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4C6B9238-F86F-4BDC-93C6-9AD6F12C518C}" keepAlive="1" name="Query - Table3" description="Connection to the 'Table3' query in the workbook." type="5" refreshedVersion="6" background="1">
    <dbPr connection="Provider=Microsoft.Mashup.OleDb.1;Data Source=$Workbook$;Location=Table3;Extended Properties=&quot;&quot;" command="SELECT * FROM [Table3]"/>
  </connection>
</connections>
</file>

<file path=xl/sharedStrings.xml><?xml version="1.0" encoding="utf-8"?>
<sst xmlns="http://schemas.openxmlformats.org/spreadsheetml/2006/main" count="32" uniqueCount="24">
  <si>
    <t>Note Loan Amount</t>
  </si>
  <si>
    <t>Note Rate</t>
  </si>
  <si>
    <t>P&amp;I Payment</t>
  </si>
  <si>
    <t>Term of Loan</t>
  </si>
  <si>
    <t>3-2-1 Buydown</t>
  </si>
  <si>
    <t>Payment 1-12</t>
  </si>
  <si>
    <t>Payment 13-24</t>
  </si>
  <si>
    <t>Payment 25-36</t>
  </si>
  <si>
    <t>Rate payment 1-12</t>
  </si>
  <si>
    <t>Total Cost of Buydown</t>
  </si>
  <si>
    <t>Rate payment 13-24</t>
  </si>
  <si>
    <t>Rate payment 25-36</t>
  </si>
  <si>
    <t>Payment 37-End of Term</t>
  </si>
  <si>
    <t>Rate payment 37-End of Term</t>
  </si>
  <si>
    <t>2-1 Buydown</t>
  </si>
  <si>
    <t>Payment 25-End of Term</t>
  </si>
  <si>
    <t>Rate payment 25-End of Term</t>
  </si>
  <si>
    <t>1-0 Buydown</t>
  </si>
  <si>
    <t>Payment 13-End of Term</t>
  </si>
  <si>
    <t>Rate payment 13-End of Term</t>
  </si>
  <si>
    <t>(Months)</t>
  </si>
  <si>
    <t>***All payments listed include principal and interest only</t>
  </si>
  <si>
    <t>***tool for mortgage professionals only, not intended for public use</t>
  </si>
  <si>
    <t xml:space="preserve">    Buydown Cost Calculator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</si>
</sst>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0.000%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3" borderId="5" xfId="0" applyFill="1" applyBorder="1" applyProtection="1"/>
    <xf numFmtId="0" fontId="0" fillId="3" borderId="6" xfId="0" applyFill="1" applyBorder="1" applyProtection="1"/>
    <xf numFmtId="0" fontId="0" fillId="3" borderId="7" xfId="0" applyFill="1" applyBorder="1" applyProtection="1"/>
    <xf numFmtId="0" fontId="0" fillId="3" borderId="8" xfId="0" applyFill="1" applyBorder="1" applyProtection="1"/>
    <xf numFmtId="0" fontId="1" fillId="3" borderId="2" xfId="0" applyFont="1" applyFill="1" applyBorder="1" applyAlignment="1" applyProtection="1">
      <alignment horizontal="center"/>
    </xf>
    <xf numFmtId="0" fontId="0" fillId="3" borderId="0" xfId="0" applyFill="1" applyBorder="1" applyProtection="1"/>
    <xf numFmtId="0" fontId="0" fillId="3" borderId="9" xfId="0" applyFill="1" applyBorder="1" applyProtection="1"/>
    <xf numFmtId="49" fontId="0" fillId="3" borderId="3" xfId="0" applyNumberFormat="1" applyFill="1" applyBorder="1" applyProtection="1"/>
    <xf numFmtId="49" fontId="1" fillId="3" borderId="3" xfId="0" applyNumberFormat="1" applyFont="1" applyFill="1" applyBorder="1" applyAlignment="1" applyProtection="1">
      <alignment horizontal="center"/>
    </xf>
    <xf numFmtId="164" fontId="1" fillId="3" borderId="4" xfId="0" applyNumberFormat="1" applyFont="1" applyFill="1" applyBorder="1" applyAlignment="1" applyProtection="1">
      <alignment horizontal="center"/>
    </xf>
    <xf numFmtId="0" fontId="0" fillId="3" borderId="2" xfId="0" applyFill="1" applyBorder="1" applyProtection="1"/>
    <xf numFmtId="0" fontId="1" fillId="3" borderId="3" xfId="0" applyFont="1" applyFill="1" applyBorder="1" applyAlignment="1" applyProtection="1">
      <alignment horizontal="center"/>
    </xf>
    <xf numFmtId="164" fontId="0" fillId="3" borderId="3" xfId="0" applyNumberFormat="1" applyFill="1" applyBorder="1" applyAlignment="1" applyProtection="1">
      <alignment horizontal="center"/>
    </xf>
    <xf numFmtId="165" fontId="0" fillId="3" borderId="3" xfId="0" applyNumberFormat="1" applyFont="1" applyFill="1" applyBorder="1" applyAlignment="1" applyProtection="1">
      <alignment horizontal="center"/>
    </xf>
    <xf numFmtId="0" fontId="0" fillId="3" borderId="3" xfId="0" applyFill="1" applyBorder="1" applyProtection="1"/>
    <xf numFmtId="165" fontId="0" fillId="3" borderId="4" xfId="0" applyNumberFormat="1" applyFont="1" applyFill="1" applyBorder="1" applyAlignment="1" applyProtection="1">
      <alignment horizontal="center"/>
    </xf>
    <xf numFmtId="165" fontId="0" fillId="3" borderId="0" xfId="0" applyNumberFormat="1" applyFont="1" applyFill="1" applyBorder="1" applyAlignment="1" applyProtection="1">
      <alignment horizontal="center"/>
    </xf>
    <xf numFmtId="0" fontId="0" fillId="3" borderId="10" xfId="0" applyFill="1" applyBorder="1" applyProtection="1"/>
    <xf numFmtId="0" fontId="0" fillId="3" borderId="11" xfId="0" applyFill="1" applyBorder="1" applyProtection="1"/>
    <xf numFmtId="0" fontId="0" fillId="3" borderId="12" xfId="0" applyFill="1" applyBorder="1" applyProtection="1"/>
    <xf numFmtId="0" fontId="2" fillId="3" borderId="3" xfId="0" applyFont="1" applyFill="1" applyBorder="1" applyAlignment="1" applyProtection="1">
      <alignment horizontal="center"/>
    </xf>
    <xf numFmtId="0" fontId="0" fillId="3" borderId="4" xfId="0" applyFill="1" applyBorder="1" applyProtection="1"/>
    <xf numFmtId="0" fontId="0" fillId="2" borderId="1" xfId="0" applyFill="1" applyBorder="1" applyAlignment="1" applyProtection="1">
      <alignment horizontal="center"/>
      <protection locked="0"/>
    </xf>
    <xf numFmtId="165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5" fontId="1" fillId="3" borderId="3" xfId="0" applyNumberFormat="1" applyFont="1" applyFill="1" applyBorder="1" applyAlignment="1" applyProtection="1">
      <alignment horizontal="center"/>
    </xf>
    <xf numFmtId="164" fontId="1" fillId="3" borderId="3" xfId="0" applyNumberFormat="1" applyFont="1" applyFill="1" applyBorder="1" applyAlignment="1" applyProtection="1">
      <alignment horizont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0</xdr:row>
      <xdr:rowOff>19050</xdr:rowOff>
    </xdr:from>
    <xdr:to>
      <xdr:col>2</xdr:col>
      <xdr:colOff>1069514</xdr:colOff>
      <xdr:row>3</xdr:row>
      <xdr:rowOff>152400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8B06EF8-D663-485F-A2E5-8378824927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" y="19050"/>
          <a:ext cx="2498264" cy="7048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1"/>
  <sheetViews>
    <sheetView tabSelected="1" workbookViewId="0">
      <selection activeCell="A7" sqref="A7"/>
    </sheetView>
  </sheetViews>
  <sheetFormatPr defaultRowHeight="15" x14ac:dyDescent="0.25"/>
  <cols>
    <col min="1" max="1" width="19.85546875" customWidth="1"/>
    <col min="2" max="2" width="3.7109375" customWidth="1"/>
    <col min="3" max="3" width="27.7109375" customWidth="1"/>
    <col min="4" max="4" width="4.5703125" customWidth="1"/>
    <col min="5" max="5" width="28.140625" customWidth="1"/>
    <col min="6" max="6" width="4.140625" customWidth="1"/>
    <col min="7" max="7" width="26.28515625" customWidth="1"/>
    <col min="8" max="8" width="4.140625" customWidth="1"/>
  </cols>
  <sheetData>
    <row r="1" spans="1:8" x14ac:dyDescent="0.25">
      <c r="A1" s="36" t="s">
        <v>23</v>
      </c>
      <c r="B1" s="28"/>
      <c r="C1" s="28"/>
      <c r="D1" s="28"/>
      <c r="E1" s="28"/>
      <c r="F1" s="28"/>
      <c r="G1" s="28"/>
      <c r="H1" s="29"/>
    </row>
    <row r="2" spans="1:8" ht="15" customHeight="1" x14ac:dyDescent="0.25">
      <c r="A2" s="30"/>
      <c r="B2" s="31"/>
      <c r="C2" s="31"/>
      <c r="D2" s="31"/>
      <c r="E2" s="31"/>
      <c r="F2" s="31"/>
      <c r="G2" s="31"/>
      <c r="H2" s="32"/>
    </row>
    <row r="3" spans="1:8" ht="15" customHeight="1" x14ac:dyDescent="0.25">
      <c r="A3" s="30"/>
      <c r="B3" s="31"/>
      <c r="C3" s="31"/>
      <c r="D3" s="31"/>
      <c r="E3" s="31"/>
      <c r="F3" s="31"/>
      <c r="G3" s="31"/>
      <c r="H3" s="32"/>
    </row>
    <row r="4" spans="1:8" ht="15.75" thickBot="1" x14ac:dyDescent="0.3">
      <c r="A4" s="33"/>
      <c r="B4" s="34"/>
      <c r="C4" s="34"/>
      <c r="D4" s="34"/>
      <c r="E4" s="34"/>
      <c r="F4" s="34"/>
      <c r="G4" s="34"/>
      <c r="H4" s="35"/>
    </row>
    <row r="5" spans="1:8" ht="15.75" thickBot="1" x14ac:dyDescent="0.3">
      <c r="A5" s="11"/>
      <c r="B5" s="1"/>
      <c r="C5" s="2"/>
      <c r="D5" s="2"/>
      <c r="E5" s="2"/>
      <c r="F5" s="2"/>
      <c r="G5" s="2"/>
      <c r="H5" s="3"/>
    </row>
    <row r="6" spans="1:8" ht="15.75" thickBot="1" x14ac:dyDescent="0.3">
      <c r="A6" s="12" t="s">
        <v>0</v>
      </c>
      <c r="B6" s="4"/>
      <c r="C6" s="5" t="s">
        <v>4</v>
      </c>
      <c r="D6" s="6"/>
      <c r="E6" s="5" t="s">
        <v>14</v>
      </c>
      <c r="F6" s="6"/>
      <c r="G6" s="5" t="s">
        <v>17</v>
      </c>
      <c r="H6" s="7"/>
    </row>
    <row r="7" spans="1:8" ht="15.75" thickBot="1" x14ac:dyDescent="0.3">
      <c r="A7" s="25">
        <v>150000</v>
      </c>
      <c r="B7" s="4"/>
      <c r="C7" s="8"/>
      <c r="D7" s="6"/>
      <c r="E7" s="8"/>
      <c r="F7" s="6"/>
      <c r="G7" s="8"/>
      <c r="H7" s="7"/>
    </row>
    <row r="8" spans="1:8" x14ac:dyDescent="0.25">
      <c r="A8" s="15"/>
      <c r="B8" s="4"/>
      <c r="C8" s="9" t="s">
        <v>9</v>
      </c>
      <c r="D8" s="6"/>
      <c r="E8" s="9" t="s">
        <v>9</v>
      </c>
      <c r="F8" s="6"/>
      <c r="G8" s="9" t="s">
        <v>9</v>
      </c>
      <c r="H8" s="7"/>
    </row>
    <row r="9" spans="1:8" ht="15.75" thickBot="1" x14ac:dyDescent="0.3">
      <c r="A9" s="15"/>
      <c r="B9" s="4"/>
      <c r="C9" s="10">
        <f>(A24*36)-((C13*12)+(C18*12)+(C23*12))</f>
        <v>5953.8623830822544</v>
      </c>
      <c r="D9" s="6"/>
      <c r="E9" s="10">
        <f>(A24*24)-((E13*12)+(E18*12))</f>
        <v>3045.6905944536866</v>
      </c>
      <c r="F9" s="6"/>
      <c r="G9" s="10">
        <f>(A24*12)-((G13*12))</f>
        <v>1037.5311963070108</v>
      </c>
      <c r="H9" s="7"/>
    </row>
    <row r="10" spans="1:8" ht="15.75" thickBot="1" x14ac:dyDescent="0.3">
      <c r="A10" s="15"/>
      <c r="B10" s="4"/>
      <c r="C10" s="26">
        <f>C9/A7</f>
        <v>3.9692415887215032E-2</v>
      </c>
      <c r="D10" s="6"/>
      <c r="E10" s="26">
        <f>E9/A7</f>
        <v>2.0304603963024578E-2</v>
      </c>
      <c r="F10" s="6"/>
      <c r="G10" s="26">
        <f>G9/A7</f>
        <v>6.9168746420467386E-3</v>
      </c>
      <c r="H10" s="7"/>
    </row>
    <row r="11" spans="1:8" x14ac:dyDescent="0.25">
      <c r="A11" s="15"/>
      <c r="B11" s="4"/>
      <c r="C11" s="11"/>
      <c r="D11" s="6"/>
      <c r="E11" s="11"/>
      <c r="F11" s="6"/>
      <c r="G11" s="11"/>
      <c r="H11" s="7"/>
    </row>
    <row r="12" spans="1:8" ht="15.75" thickBot="1" x14ac:dyDescent="0.3">
      <c r="A12" s="12" t="s">
        <v>1</v>
      </c>
      <c r="B12" s="4"/>
      <c r="C12" s="12" t="s">
        <v>5</v>
      </c>
      <c r="D12" s="6"/>
      <c r="E12" s="12" t="s">
        <v>5</v>
      </c>
      <c r="F12" s="6"/>
      <c r="G12" s="12" t="s">
        <v>5</v>
      </c>
      <c r="H12" s="7"/>
    </row>
    <row r="13" spans="1:8" ht="15.75" thickBot="1" x14ac:dyDescent="0.3">
      <c r="A13" s="24">
        <v>4.4999999999999998E-2</v>
      </c>
      <c r="B13" s="4"/>
      <c r="C13" s="13">
        <f>PMT((C15/12),A18,-A7)</f>
        <v>517.68031568644039</v>
      </c>
      <c r="D13" s="6"/>
      <c r="E13" s="13">
        <f>PMT((E15/12),A18,-A7)</f>
        <v>592.68134822659795</v>
      </c>
      <c r="F13" s="6"/>
      <c r="G13" s="13">
        <f>PMT((G15/12),A18,-A7)</f>
        <v>673.5670317132367</v>
      </c>
      <c r="H13" s="7"/>
    </row>
    <row r="14" spans="1:8" x14ac:dyDescent="0.25">
      <c r="A14" s="15"/>
      <c r="B14" s="4"/>
      <c r="C14" s="12" t="s">
        <v>8</v>
      </c>
      <c r="D14" s="6"/>
      <c r="E14" s="12" t="s">
        <v>8</v>
      </c>
      <c r="F14" s="6"/>
      <c r="G14" s="12" t="s">
        <v>8</v>
      </c>
      <c r="H14" s="7"/>
    </row>
    <row r="15" spans="1:8" x14ac:dyDescent="0.25">
      <c r="A15" s="15"/>
      <c r="B15" s="4"/>
      <c r="C15" s="14">
        <f>A13-0.03</f>
        <v>1.4999999999999999E-2</v>
      </c>
      <c r="D15" s="6"/>
      <c r="E15" s="14">
        <f>A13-0.02</f>
        <v>2.4999999999999998E-2</v>
      </c>
      <c r="F15" s="6"/>
      <c r="G15" s="14">
        <f>A13-0.01</f>
        <v>3.4999999999999996E-2</v>
      </c>
      <c r="H15" s="7"/>
    </row>
    <row r="16" spans="1:8" x14ac:dyDescent="0.25">
      <c r="A16" s="15"/>
      <c r="B16" s="4"/>
      <c r="C16" s="15"/>
      <c r="D16" s="6"/>
      <c r="E16" s="15"/>
      <c r="F16" s="6"/>
      <c r="G16" s="15"/>
      <c r="H16" s="7"/>
    </row>
    <row r="17" spans="1:8" ht="15.75" thickBot="1" x14ac:dyDescent="0.3">
      <c r="A17" s="12" t="s">
        <v>3</v>
      </c>
      <c r="B17" s="4"/>
      <c r="C17" s="12" t="s">
        <v>6</v>
      </c>
      <c r="D17" s="6"/>
      <c r="E17" s="12" t="s">
        <v>6</v>
      </c>
      <c r="F17" s="6"/>
      <c r="G17" s="12" t="s">
        <v>18</v>
      </c>
      <c r="H17" s="7"/>
    </row>
    <row r="18" spans="1:8" ht="15.75" thickBot="1" x14ac:dyDescent="0.3">
      <c r="A18" s="23">
        <v>360</v>
      </c>
      <c r="B18" s="4"/>
      <c r="C18" s="13">
        <f>PMT((C20/12),A18,-A7)</f>
        <v>592.68134822659795</v>
      </c>
      <c r="D18" s="6"/>
      <c r="E18" s="13">
        <f>PMT((E20/12),A18,-A7)</f>
        <v>673.5670317132367</v>
      </c>
      <c r="F18" s="6"/>
      <c r="G18" s="13">
        <f>A24</f>
        <v>760.02796473882097</v>
      </c>
      <c r="H18" s="7"/>
    </row>
    <row r="19" spans="1:8" x14ac:dyDescent="0.25">
      <c r="A19" s="21" t="s">
        <v>20</v>
      </c>
      <c r="B19" s="4"/>
      <c r="C19" s="12" t="s">
        <v>10</v>
      </c>
      <c r="D19" s="6"/>
      <c r="E19" s="12" t="s">
        <v>10</v>
      </c>
      <c r="F19" s="6"/>
      <c r="G19" s="12" t="s">
        <v>19</v>
      </c>
      <c r="H19" s="7"/>
    </row>
    <row r="20" spans="1:8" ht="15.75" thickBot="1" x14ac:dyDescent="0.3">
      <c r="A20" s="15"/>
      <c r="B20" s="4"/>
      <c r="C20" s="14">
        <f>A13-0.02</f>
        <v>2.4999999999999998E-2</v>
      </c>
      <c r="D20" s="6"/>
      <c r="E20" s="14">
        <f>A13-0.01</f>
        <v>3.4999999999999996E-2</v>
      </c>
      <c r="F20" s="6"/>
      <c r="G20" s="16">
        <f>A13</f>
        <v>4.4999999999999998E-2</v>
      </c>
      <c r="H20" s="7"/>
    </row>
    <row r="21" spans="1:8" ht="15.75" thickBot="1" x14ac:dyDescent="0.3">
      <c r="A21" s="15"/>
      <c r="B21" s="4"/>
      <c r="C21" s="15"/>
      <c r="D21" s="6"/>
      <c r="E21" s="15"/>
      <c r="F21" s="6"/>
      <c r="G21" s="6"/>
      <c r="H21" s="7"/>
    </row>
    <row r="22" spans="1:8" x14ac:dyDescent="0.25">
      <c r="A22" s="11"/>
      <c r="B22" s="4"/>
      <c r="C22" s="12" t="s">
        <v>7</v>
      </c>
      <c r="D22" s="6"/>
      <c r="E22" s="12" t="s">
        <v>15</v>
      </c>
      <c r="F22" s="6"/>
      <c r="G22" s="6"/>
      <c r="H22" s="7"/>
    </row>
    <row r="23" spans="1:8" x14ac:dyDescent="0.25">
      <c r="A23" s="12" t="s">
        <v>2</v>
      </c>
      <c r="B23" s="4"/>
      <c r="C23" s="13">
        <f>PMT((C25/12),A18,-A7)</f>
        <v>673.5670317132367</v>
      </c>
      <c r="D23" s="6"/>
      <c r="E23" s="13">
        <f>A24</f>
        <v>760.02796473882097</v>
      </c>
      <c r="F23" s="6"/>
      <c r="G23" s="6"/>
      <c r="H23" s="7"/>
    </row>
    <row r="24" spans="1:8" x14ac:dyDescent="0.25">
      <c r="A24" s="27">
        <f>PMT(A13/12,A18,-A7)</f>
        <v>760.02796473882097</v>
      </c>
      <c r="B24" s="4"/>
      <c r="C24" s="12" t="s">
        <v>11</v>
      </c>
      <c r="D24" s="6"/>
      <c r="E24" s="12" t="s">
        <v>16</v>
      </c>
      <c r="F24" s="6"/>
      <c r="G24" s="6"/>
      <c r="H24" s="7"/>
    </row>
    <row r="25" spans="1:8" ht="15.75" thickBot="1" x14ac:dyDescent="0.3">
      <c r="A25" s="22"/>
      <c r="B25" s="4"/>
      <c r="C25" s="14">
        <f>A13-0.01</f>
        <v>3.4999999999999996E-2</v>
      </c>
      <c r="D25" s="6"/>
      <c r="E25" s="16">
        <f>A13</f>
        <v>4.4999999999999998E-2</v>
      </c>
      <c r="F25" s="6"/>
      <c r="G25" s="6"/>
      <c r="H25" s="7"/>
    </row>
    <row r="26" spans="1:8" x14ac:dyDescent="0.25">
      <c r="A26" s="15"/>
      <c r="B26" s="4"/>
      <c r="C26" s="15"/>
      <c r="D26" s="6"/>
      <c r="E26" s="6"/>
      <c r="F26" s="6"/>
      <c r="G26" s="6"/>
      <c r="H26" s="7"/>
    </row>
    <row r="27" spans="1:8" x14ac:dyDescent="0.25">
      <c r="A27" s="15"/>
      <c r="B27" s="4"/>
      <c r="C27" s="12" t="s">
        <v>12</v>
      </c>
      <c r="D27" s="6"/>
      <c r="E27" s="6"/>
      <c r="F27" s="6"/>
      <c r="G27" s="6"/>
      <c r="H27" s="7"/>
    </row>
    <row r="28" spans="1:8" x14ac:dyDescent="0.25">
      <c r="A28" s="15"/>
      <c r="B28" s="4"/>
      <c r="C28" s="13">
        <f>A24</f>
        <v>760.02796473882097</v>
      </c>
      <c r="D28" s="6"/>
      <c r="E28" s="6" t="s">
        <v>21</v>
      </c>
      <c r="F28" s="6"/>
      <c r="G28" s="6"/>
      <c r="H28" s="7"/>
    </row>
    <row r="29" spans="1:8" x14ac:dyDescent="0.25">
      <c r="A29" s="15"/>
      <c r="B29" s="4"/>
      <c r="C29" s="12" t="s">
        <v>13</v>
      </c>
      <c r="D29" s="6"/>
      <c r="E29" s="6" t="s">
        <v>22</v>
      </c>
      <c r="F29" s="6"/>
      <c r="G29" s="6"/>
      <c r="H29" s="7"/>
    </row>
    <row r="30" spans="1:8" ht="15.75" thickBot="1" x14ac:dyDescent="0.3">
      <c r="A30" s="15"/>
      <c r="B30" s="4"/>
      <c r="C30" s="16">
        <f>A13</f>
        <v>4.4999999999999998E-2</v>
      </c>
      <c r="D30" s="6"/>
      <c r="E30" s="17"/>
      <c r="F30" s="6"/>
      <c r="G30" s="6"/>
      <c r="H30" s="7"/>
    </row>
    <row r="31" spans="1:8" ht="15.75" thickBot="1" x14ac:dyDescent="0.3">
      <c r="A31" s="22"/>
      <c r="B31" s="18"/>
      <c r="C31" s="19"/>
      <c r="D31" s="19"/>
      <c r="E31" s="19"/>
      <c r="F31" s="19"/>
      <c r="G31" s="19"/>
      <c r="H31" s="20"/>
    </row>
  </sheetData>
  <sheetProtection password="D05E" sheet="1" objects="1" scenarios="1" selectLockedCells="1"/>
  <mergeCells count="1">
    <mergeCell ref="A1:H4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1B29A67-A40A-41B1-AADB-7BF98EF1FAB7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UFF Buydown Calculator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2019-02-05T22:23:54Z</dcterms:modified>
</cp:coreProperties>
</file>